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Лист1!$A$1:$H$39</definedName>
  </definedNames>
  <calcPr calcId="145621"/>
</workbook>
</file>

<file path=xl/calcChain.xml><?xml version="1.0" encoding="utf-8"?>
<calcChain xmlns="http://schemas.openxmlformats.org/spreadsheetml/2006/main">
  <c r="D17" i="1" l="1"/>
  <c r="D10" i="1"/>
  <c r="H10" i="1"/>
  <c r="G13" i="1"/>
  <c r="B8" i="1" l="1"/>
  <c r="C8" i="1"/>
  <c r="D15" i="1" l="1"/>
  <c r="H14" i="1" l="1"/>
  <c r="H15" i="1"/>
  <c r="G15" i="1"/>
  <c r="F8" i="1"/>
  <c r="G25" i="1"/>
  <c r="G24" i="1"/>
  <c r="G10" i="1"/>
  <c r="E8" i="1"/>
  <c r="H26" i="1"/>
  <c r="F30" i="1"/>
  <c r="E30" i="1"/>
  <c r="C30" i="1"/>
  <c r="B30" i="1"/>
  <c r="D14" i="1"/>
  <c r="D24" i="1"/>
  <c r="H9" i="1" l="1"/>
  <c r="H12" i="1"/>
  <c r="H20" i="1"/>
  <c r="H23" i="1"/>
  <c r="H24" i="1"/>
  <c r="B18" i="1"/>
  <c r="F18" i="1"/>
  <c r="E18" i="1"/>
  <c r="C18" i="1"/>
  <c r="H28" i="1"/>
  <c r="G30" i="1" l="1"/>
  <c r="G23" i="1" l="1"/>
  <c r="G26" i="1"/>
  <c r="G27" i="1"/>
  <c r="G28" i="1"/>
  <c r="B37" i="1" l="1"/>
  <c r="G20" i="1" l="1"/>
  <c r="H27" i="1"/>
  <c r="D26" i="1"/>
  <c r="D20" i="1"/>
  <c r="F37" i="1"/>
  <c r="E37" i="1"/>
  <c r="G14" i="1"/>
  <c r="G12" i="1"/>
  <c r="G11" i="1"/>
  <c r="G9" i="1"/>
  <c r="E21" i="1"/>
  <c r="C37" i="1"/>
  <c r="C21" i="1"/>
  <c r="B21" i="1"/>
  <c r="G19" i="1"/>
  <c r="D25" i="1"/>
  <c r="D27" i="1"/>
  <c r="D28" i="1"/>
  <c r="D23" i="1"/>
  <c r="D19" i="1"/>
  <c r="D18" i="1"/>
  <c r="D11" i="1"/>
  <c r="D9" i="1"/>
  <c r="D12" i="1"/>
  <c r="D21" i="1" l="1"/>
  <c r="D30" i="1"/>
  <c r="B31" i="1"/>
  <c r="E31" i="1"/>
  <c r="C31" i="1"/>
  <c r="H8" i="1"/>
  <c r="G18" i="1"/>
  <c r="F21" i="1"/>
  <c r="G8" i="1"/>
  <c r="D8" i="1"/>
  <c r="G21" i="1" l="1"/>
  <c r="F31" i="1"/>
</calcChain>
</file>

<file path=xl/sharedStrings.xml><?xml version="1.0" encoding="utf-8"?>
<sst xmlns="http://schemas.openxmlformats.org/spreadsheetml/2006/main" count="54" uniqueCount="46">
  <si>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</si>
  <si>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</si>
  <si>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</si>
  <si>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</si>
  <si>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</si>
  <si>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</si>
  <si>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</si>
  <si>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</si>
  <si>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</si>
  <si>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</si>
  <si>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</si>
  <si>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</si>
  <si>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</si>
  <si>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</si>
  <si>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</si>
  <si>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</si>
  <si>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</si>
  <si>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</si>
  <si>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</si>
  <si>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</si>
  <si>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</si>
  <si>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Председатель
комитета финансов администрации 
Марксовского муниципального района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</si>
  <si>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</si>
  <si>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</si>
  <si>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</si>
  <si>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</si>
  <si>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</si>
  <si>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</si>
  <si>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</si>
  <si>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</si>
  <si>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</si>
  <si>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</si>
  <si>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</si>
  <si>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</si>
  <si>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</si>
  <si>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</si>
  <si>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 всего:</t>
  </si>
  <si>
    <t>Приложение № 3</t>
  </si>
  <si>
    <t>Инициативные платежи</t>
  </si>
  <si>
    <t>Налоги  на товары (работы, услуги), реализуемые на территории   Российской Федерации</t>
  </si>
  <si>
    <t>на 1 октября 2022 года</t>
  </si>
  <si>
    <t xml:space="preserve"> об исполнении бюджета Кировского муниципального образования за 9 месяцев 2023 года в сравнении с 9 месяцами 2022 года</t>
  </si>
  <si>
    <t>на 1 октября 2023 года</t>
  </si>
  <si>
    <t>Темп роста, в % (2023 г./ 2022 г.)</t>
  </si>
  <si>
    <t>Привлечение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</si>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</sst>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wrapText="1"/>
    </xf>
    <xf numFmtId="0" fontId="1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0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24" zoomScaleSheetLayoutView="87" workbookViewId="0">
      <selection activeCell="M16" sqref="M16"/>
    </sheetView>
  </sheetViews>
  <sheetFormatPr defaultRowHeight="15" x14ac:dyDescent="0.25"/>
  <cols>
    <col min="1" max="1" width="46.28515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2.85546875" customWidth="1"/>
    <col min="8" max="8" width="12.28515625" customWidth="1"/>
  </cols>
  <sheetData>
    <row r="1" spans="1:8" ht="15.75" x14ac:dyDescent="0.25">
      <c r="G1" s="28" t="s">
        <v>37</v>
      </c>
      <c r="H1" s="28"/>
    </row>
    <row r="2" spans="1:8" ht="35.25" customHeight="1" x14ac:dyDescent="0.25">
      <c r="A2" s="29" t="s">
        <v>24</v>
      </c>
      <c r="B2" s="29"/>
      <c r="C2" s="29"/>
      <c r="D2" s="29"/>
      <c r="E2" s="29"/>
      <c r="F2" s="29"/>
      <c r="G2" s="29"/>
      <c r="H2" s="29"/>
    </row>
    <row r="3" spans="1:8" ht="32.25" customHeight="1" x14ac:dyDescent="0.25">
      <c r="A3" s="29" t="s">
        <v>41</v>
      </c>
      <c r="B3" s="29"/>
      <c r="C3" s="29"/>
      <c r="D3" s="29"/>
      <c r="E3" s="29"/>
      <c r="F3" s="29"/>
      <c r="G3" s="29"/>
      <c r="H3" s="29"/>
    </row>
    <row r="4" spans="1:8" ht="17.25" customHeight="1" x14ac:dyDescent="0.25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 x14ac:dyDescent="0.25">
      <c r="A5" s="37" t="s">
        <v>0</v>
      </c>
      <c r="B5" s="34" t="s">
        <v>40</v>
      </c>
      <c r="C5" s="35"/>
      <c r="D5" s="36"/>
      <c r="E5" s="39" t="s">
        <v>42</v>
      </c>
      <c r="F5" s="40"/>
      <c r="G5" s="41"/>
      <c r="H5" s="18"/>
    </row>
    <row r="6" spans="1:8" ht="59.25" customHeight="1" x14ac:dyDescent="0.25">
      <c r="A6" s="38"/>
      <c r="B6" s="19" t="s">
        <v>33</v>
      </c>
      <c r="C6" s="19" t="s">
        <v>34</v>
      </c>
      <c r="D6" s="19" t="s">
        <v>16</v>
      </c>
      <c r="E6" s="19" t="s">
        <v>35</v>
      </c>
      <c r="F6" s="19" t="s">
        <v>34</v>
      </c>
      <c r="G6" s="19" t="s">
        <v>16</v>
      </c>
      <c r="H6" s="20" t="s">
        <v>43</v>
      </c>
    </row>
    <row r="7" spans="1:8" x14ac:dyDescent="0.25">
      <c r="A7" s="32" t="s">
        <v>1</v>
      </c>
      <c r="B7" s="33"/>
      <c r="C7" s="33"/>
      <c r="D7" s="33"/>
      <c r="E7" s="33"/>
      <c r="F7" s="33"/>
      <c r="G7" s="33"/>
      <c r="H7" s="33"/>
    </row>
    <row r="8" spans="1:8" x14ac:dyDescent="0.25">
      <c r="A8" s="4" t="s">
        <v>2</v>
      </c>
      <c r="B8" s="5">
        <f>SUM(B9:B17)</f>
        <v>9296.4</v>
      </c>
      <c r="C8" s="5">
        <f>SUM(C9:C17)</f>
        <v>5503.3</v>
      </c>
      <c r="D8" s="5">
        <f>C8/B8*100</f>
        <v>59.198184243363031</v>
      </c>
      <c r="E8" s="26">
        <f>SUM(E9:E17)</f>
        <v>9011.3000000000011</v>
      </c>
      <c r="F8" s="26">
        <f>SUM(F9:F17)</f>
        <v>5617</v>
      </c>
      <c r="G8" s="12">
        <f t="shared" ref="G8:G15" si="0">F8/E8*100</f>
        <v>62.332848756561198</v>
      </c>
      <c r="H8" s="15">
        <f>SUM(F8/C8)*100</f>
        <v>102.06603310740827</v>
      </c>
    </row>
    <row r="9" spans="1:8" ht="30" x14ac:dyDescent="0.25">
      <c r="A9" s="6" t="s">
        <v>19</v>
      </c>
      <c r="B9" s="3">
        <v>875</v>
      </c>
      <c r="C9" s="3">
        <v>521.4</v>
      </c>
      <c r="D9" s="3">
        <f t="shared" ref="D9:D18" si="1">C9/B9*100</f>
        <v>59.588571428571427</v>
      </c>
      <c r="E9" s="22">
        <v>1135.5999999999999</v>
      </c>
      <c r="F9" s="27">
        <v>521</v>
      </c>
      <c r="G9" s="13">
        <f t="shared" si="0"/>
        <v>45.87883057414583</v>
      </c>
      <c r="H9" s="16">
        <f t="shared" ref="H9:H20" si="2">SUM(F9/C9)*100</f>
        <v>99.923283467587268</v>
      </c>
    </row>
    <row r="10" spans="1:8" ht="33" customHeight="1" x14ac:dyDescent="0.25">
      <c r="A10" s="6" t="s">
        <v>39</v>
      </c>
      <c r="B10" s="3">
        <v>4039</v>
      </c>
      <c r="C10" s="3">
        <v>3474.6</v>
      </c>
      <c r="D10" s="3">
        <f t="shared" si="1"/>
        <v>86.026244119831645</v>
      </c>
      <c r="E10" s="22">
        <v>4200.6000000000004</v>
      </c>
      <c r="F10" s="22">
        <v>3537.3</v>
      </c>
      <c r="G10" s="13">
        <f t="shared" si="0"/>
        <v>84.20939865733466</v>
      </c>
      <c r="H10" s="16">
        <f t="shared" si="2"/>
        <v>101.80452426178555</v>
      </c>
    </row>
    <row r="11" spans="1:8" x14ac:dyDescent="0.25">
      <c r="A11" s="6" t="s">
        <v>30</v>
      </c>
      <c r="B11" s="3">
        <v>401.9</v>
      </c>
      <c r="C11" s="3">
        <v>245.1</v>
      </c>
      <c r="D11" s="3">
        <f>C11/B11*100</f>
        <v>60.985319731276441</v>
      </c>
      <c r="E11" s="22">
        <v>545.1</v>
      </c>
      <c r="F11" s="22">
        <v>554.29999999999995</v>
      </c>
      <c r="G11" s="13">
        <f t="shared" si="0"/>
        <v>101.68776371308014</v>
      </c>
      <c r="H11" s="16" t="s">
        <v>45</v>
      </c>
    </row>
    <row r="12" spans="1:8" x14ac:dyDescent="0.25">
      <c r="A12" s="6" t="s">
        <v>28</v>
      </c>
      <c r="B12" s="3">
        <v>3248.5</v>
      </c>
      <c r="C12" s="3">
        <v>908.7</v>
      </c>
      <c r="D12" s="3">
        <f t="shared" si="1"/>
        <v>27.972910574111133</v>
      </c>
      <c r="E12" s="22">
        <v>2755</v>
      </c>
      <c r="F12" s="22">
        <v>753.5</v>
      </c>
      <c r="G12" s="13">
        <f t="shared" si="0"/>
        <v>27.350272232304899</v>
      </c>
      <c r="H12" s="16">
        <f t="shared" si="2"/>
        <v>82.920655882029266</v>
      </c>
    </row>
    <row r="13" spans="1:8" x14ac:dyDescent="0.25">
      <c r="A13" s="6" t="s">
        <v>29</v>
      </c>
      <c r="B13" s="3">
        <v>15</v>
      </c>
      <c r="C13" s="3"/>
      <c r="D13" s="3"/>
      <c r="E13" s="22">
        <v>5</v>
      </c>
      <c r="F13" s="22">
        <v>6.9</v>
      </c>
      <c r="G13" s="13">
        <f t="shared" si="0"/>
        <v>138</v>
      </c>
      <c r="H13" s="16"/>
    </row>
    <row r="14" spans="1:8" ht="45" customHeight="1" x14ac:dyDescent="0.25">
      <c r="A14" s="6" t="s">
        <v>3</v>
      </c>
      <c r="B14" s="3">
        <v>450</v>
      </c>
      <c r="C14" s="3">
        <v>186.5</v>
      </c>
      <c r="D14" s="3">
        <f>C14/B14*100</f>
        <v>41.444444444444443</v>
      </c>
      <c r="E14" s="22">
        <v>270</v>
      </c>
      <c r="F14" s="22">
        <v>244</v>
      </c>
      <c r="G14" s="13">
        <f t="shared" si="0"/>
        <v>90.370370370370367</v>
      </c>
      <c r="H14" s="16">
        <f t="shared" si="2"/>
        <v>130.83109919571046</v>
      </c>
    </row>
    <row r="15" spans="1:8" ht="29.25" hidden="1" customHeight="1" x14ac:dyDescent="0.25">
      <c r="A15" s="6" t="s">
        <v>26</v>
      </c>
      <c r="B15" s="3"/>
      <c r="C15" s="3"/>
      <c r="D15" s="3" t="e">
        <f t="shared" ref="D15" si="3">C15/B15*100</f>
        <v>#DIV/0!</v>
      </c>
      <c r="E15" s="22"/>
      <c r="F15" s="22"/>
      <c r="G15" s="13" t="e">
        <f t="shared" si="0"/>
        <v>#DIV/0!</v>
      </c>
      <c r="H15" s="16" t="e">
        <f t="shared" si="2"/>
        <v>#DIV/0!</v>
      </c>
    </row>
    <row r="16" spans="1:8" ht="30" customHeight="1" x14ac:dyDescent="0.25">
      <c r="A16" s="6" t="s">
        <v>4</v>
      </c>
      <c r="B16" s="3">
        <v>100</v>
      </c>
      <c r="C16" s="3"/>
      <c r="D16" s="3"/>
      <c r="E16" s="22">
        <v>100</v>
      </c>
      <c r="F16" s="22"/>
      <c r="G16" s="13"/>
      <c r="H16" s="16"/>
    </row>
    <row r="17" spans="1:8" x14ac:dyDescent="0.25">
      <c r="A17" s="6" t="s">
        <v>38</v>
      </c>
      <c r="B17" s="3">
        <v>167</v>
      </c>
      <c r="C17" s="3">
        <v>167</v>
      </c>
      <c r="D17" s="3">
        <f t="shared" si="1"/>
        <v>100</v>
      </c>
      <c r="E17" s="22"/>
      <c r="F17" s="22"/>
      <c r="G17" s="13"/>
      <c r="H17" s="16"/>
    </row>
    <row r="18" spans="1:8" x14ac:dyDescent="0.25">
      <c r="A18" s="4" t="s">
        <v>5</v>
      </c>
      <c r="B18" s="5">
        <f>B19</f>
        <v>14337.6</v>
      </c>
      <c r="C18" s="5">
        <f>C19</f>
        <v>2695.4</v>
      </c>
      <c r="D18" s="5">
        <f t="shared" si="1"/>
        <v>18.7995201428412</v>
      </c>
      <c r="E18" s="26">
        <f>E19</f>
        <v>12783</v>
      </c>
      <c r="F18" s="26">
        <f>F19</f>
        <v>11894.2</v>
      </c>
      <c r="G18" s="12">
        <f t="shared" ref="G18:G21" si="4">F18/E18*100</f>
        <v>93.047015567550659</v>
      </c>
      <c r="H18" s="15" t="s">
        <v>45</v>
      </c>
    </row>
    <row r="19" spans="1:8" ht="30" customHeight="1" x14ac:dyDescent="0.25">
      <c r="A19" s="6" t="s">
        <v>20</v>
      </c>
      <c r="B19" s="3">
        <v>14337.6</v>
      </c>
      <c r="C19" s="3">
        <v>2695.4</v>
      </c>
      <c r="D19" s="3">
        <f>C19/B19*100</f>
        <v>18.7995201428412</v>
      </c>
      <c r="E19" s="22">
        <v>12783</v>
      </c>
      <c r="F19" s="22">
        <v>11894.2</v>
      </c>
      <c r="G19" s="13">
        <f t="shared" si="4"/>
        <v>93.047015567550659</v>
      </c>
      <c r="H19" s="16" t="s">
        <v>45</v>
      </c>
    </row>
    <row r="20" spans="1:8" ht="19.5" hidden="1" customHeight="1" x14ac:dyDescent="0.25">
      <c r="A20" s="6" t="s">
        <v>23</v>
      </c>
      <c r="B20" s="3"/>
      <c r="C20" s="3"/>
      <c r="D20" s="3" t="e">
        <f>C20/B20*100</f>
        <v>#DIV/0!</v>
      </c>
      <c r="E20" s="22"/>
      <c r="F20" s="22"/>
      <c r="G20" s="13" t="e">
        <f t="shared" si="4"/>
        <v>#DIV/0!</v>
      </c>
      <c r="H20" s="16" t="e">
        <f t="shared" si="2"/>
        <v>#DIV/0!</v>
      </c>
    </row>
    <row r="21" spans="1:8" x14ac:dyDescent="0.25">
      <c r="A21" s="4" t="s">
        <v>6</v>
      </c>
      <c r="B21" s="5">
        <f>B8+B18</f>
        <v>23634</v>
      </c>
      <c r="C21" s="5">
        <f>C8+C18</f>
        <v>8198.7000000000007</v>
      </c>
      <c r="D21" s="5">
        <f>C21/B21*100</f>
        <v>34.690276719979693</v>
      </c>
      <c r="E21" s="26">
        <f>E8+E18</f>
        <v>21794.300000000003</v>
      </c>
      <c r="F21" s="26">
        <f>F8+F18</f>
        <v>17511.2</v>
      </c>
      <c r="G21" s="12">
        <f t="shared" si="4"/>
        <v>80.347613825633303</v>
      </c>
      <c r="H21" s="15" t="s">
        <v>45</v>
      </c>
    </row>
    <row r="22" spans="1:8" x14ac:dyDescent="0.25">
      <c r="A22" s="34" t="s">
        <v>7</v>
      </c>
      <c r="B22" s="35"/>
      <c r="C22" s="35"/>
      <c r="D22" s="35"/>
      <c r="E22" s="35"/>
      <c r="F22" s="35"/>
      <c r="G22" s="35"/>
      <c r="H22" s="36"/>
    </row>
    <row r="23" spans="1:8" ht="18.75" customHeight="1" x14ac:dyDescent="0.25">
      <c r="A23" s="9" t="s">
        <v>8</v>
      </c>
      <c r="B23" s="10">
        <v>5898.9</v>
      </c>
      <c r="C23" s="11">
        <v>3448.6</v>
      </c>
      <c r="D23" s="10">
        <f t="shared" ref="D23:D28" si="5">C23/B23*100</f>
        <v>58.461747105392533</v>
      </c>
      <c r="E23" s="10">
        <v>6744.2</v>
      </c>
      <c r="F23" s="11">
        <v>5594.2</v>
      </c>
      <c r="G23" s="13">
        <f>F23/E23*100</f>
        <v>82.948311141425222</v>
      </c>
      <c r="H23" s="16">
        <f>SUM(F23/C23)*100</f>
        <v>162.21655164414545</v>
      </c>
    </row>
    <row r="24" spans="1:8" ht="18.75" customHeight="1" x14ac:dyDescent="0.25">
      <c r="A24" s="9" t="s">
        <v>32</v>
      </c>
      <c r="B24" s="10">
        <v>263.60000000000002</v>
      </c>
      <c r="C24" s="11">
        <v>151.9</v>
      </c>
      <c r="D24" s="10">
        <f t="shared" si="5"/>
        <v>57.625189681335357</v>
      </c>
      <c r="E24" s="10">
        <v>288.10000000000002</v>
      </c>
      <c r="F24" s="11">
        <v>192.1</v>
      </c>
      <c r="G24" s="13">
        <f>F24/E24*100</f>
        <v>66.678236723359944</v>
      </c>
      <c r="H24" s="16">
        <f>SUM(F24/C24)*100</f>
        <v>126.46477946017116</v>
      </c>
    </row>
    <row r="25" spans="1:8" x14ac:dyDescent="0.25">
      <c r="A25" s="6" t="s">
        <v>9</v>
      </c>
      <c r="B25" s="3">
        <v>14970</v>
      </c>
      <c r="C25" s="3">
        <v>675.1</v>
      </c>
      <c r="D25" s="3">
        <f t="shared" si="5"/>
        <v>4.5096860387441557</v>
      </c>
      <c r="E25" s="3">
        <v>16273.8</v>
      </c>
      <c r="F25" s="3">
        <v>12722.8</v>
      </c>
      <c r="G25" s="13">
        <f>F25/E25*100</f>
        <v>78.179650726935321</v>
      </c>
      <c r="H25" s="16" t="s">
        <v>45</v>
      </c>
    </row>
    <row r="26" spans="1:8" x14ac:dyDescent="0.25">
      <c r="A26" s="6" t="s">
        <v>10</v>
      </c>
      <c r="B26" s="3">
        <v>2359.6</v>
      </c>
      <c r="C26" s="3">
        <v>1685.5</v>
      </c>
      <c r="D26" s="3">
        <f t="shared" si="5"/>
        <v>71.431598576029842</v>
      </c>
      <c r="E26" s="3">
        <v>239.9</v>
      </c>
      <c r="F26" s="3">
        <v>215.1</v>
      </c>
      <c r="G26" s="13">
        <f t="shared" ref="G26:G28" si="6">F26/E26*100</f>
        <v>89.662359316381824</v>
      </c>
      <c r="H26" s="16">
        <f t="shared" ref="H26:H28" si="7">SUM(F26/C26)*100</f>
        <v>12.761791753188964</v>
      </c>
    </row>
    <row r="27" spans="1:8" x14ac:dyDescent="0.25">
      <c r="A27" s="6" t="s">
        <v>11</v>
      </c>
      <c r="B27" s="3">
        <v>173.4</v>
      </c>
      <c r="C27" s="3">
        <v>124</v>
      </c>
      <c r="D27" s="3">
        <f t="shared" si="5"/>
        <v>71.510957324106101</v>
      </c>
      <c r="E27" s="3">
        <v>167.8</v>
      </c>
      <c r="F27" s="3">
        <v>125.8</v>
      </c>
      <c r="G27" s="13">
        <f t="shared" si="6"/>
        <v>74.970202622169239</v>
      </c>
      <c r="H27" s="16">
        <f t="shared" si="7"/>
        <v>101.45161290322579</v>
      </c>
    </row>
    <row r="28" spans="1:8" hidden="1" x14ac:dyDescent="0.25">
      <c r="A28" s="6" t="s">
        <v>12</v>
      </c>
      <c r="B28" s="3"/>
      <c r="C28" s="3"/>
      <c r="D28" s="3" t="e">
        <f t="shared" si="5"/>
        <v>#DIV/0!</v>
      </c>
      <c r="E28" s="3"/>
      <c r="F28" s="3"/>
      <c r="G28" s="13" t="e">
        <f t="shared" si="6"/>
        <v>#DIV/0!</v>
      </c>
      <c r="H28" s="16" t="e">
        <f t="shared" si="7"/>
        <v>#DIV/0!</v>
      </c>
    </row>
    <row r="29" spans="1:8" ht="30" hidden="1" x14ac:dyDescent="0.25">
      <c r="A29" s="6" t="s">
        <v>13</v>
      </c>
      <c r="B29" s="3"/>
      <c r="C29" s="3"/>
      <c r="D29" s="3">
        <v>0</v>
      </c>
      <c r="E29" s="3"/>
      <c r="F29" s="3"/>
      <c r="G29" s="13">
        <v>0</v>
      </c>
      <c r="H29" s="16">
        <v>0</v>
      </c>
    </row>
    <row r="30" spans="1:8" x14ac:dyDescent="0.25">
      <c r="A30" s="4" t="s">
        <v>6</v>
      </c>
      <c r="B30" s="5">
        <f>B23+B24+B25+B26+B27+B29+B28</f>
        <v>23665.5</v>
      </c>
      <c r="C30" s="5">
        <f>C23+C24+C25+C26+C27+C29+C28</f>
        <v>6085.1</v>
      </c>
      <c r="D30" s="5">
        <f>C30/B30*100</f>
        <v>25.712957681012444</v>
      </c>
      <c r="E30" s="5">
        <f>E23+E24+E25+E26+E27+E29+E28</f>
        <v>23713.8</v>
      </c>
      <c r="F30" s="5">
        <f>F23+F24+F25+F26+F27+F29+F28</f>
        <v>18849.999999999996</v>
      </c>
      <c r="G30" s="12">
        <f>F30/E30*100</f>
        <v>79.489579907058328</v>
      </c>
      <c r="H30" s="15" t="s">
        <v>45</v>
      </c>
    </row>
    <row r="31" spans="1:8" ht="30" x14ac:dyDescent="0.25">
      <c r="A31" s="21" t="s">
        <v>18</v>
      </c>
      <c r="B31" s="22">
        <f>B21-B30</f>
        <v>-31.5</v>
      </c>
      <c r="C31" s="22">
        <f>C21-C30</f>
        <v>2113.6000000000004</v>
      </c>
      <c r="D31" s="22"/>
      <c r="E31" s="22">
        <f>E21-E30</f>
        <v>-1919.4999999999964</v>
      </c>
      <c r="F31" s="22">
        <f>F21-F30</f>
        <v>-1338.7999999999956</v>
      </c>
      <c r="G31" s="22"/>
      <c r="H31" s="23"/>
    </row>
    <row r="32" spans="1:8" x14ac:dyDescent="0.25">
      <c r="A32" s="34" t="s">
        <v>14</v>
      </c>
      <c r="B32" s="35"/>
      <c r="C32" s="35"/>
      <c r="D32" s="35"/>
      <c r="E32" s="35"/>
      <c r="F32" s="35"/>
      <c r="G32" s="35"/>
      <c r="H32" s="36"/>
    </row>
    <row r="33" spans="1:8" ht="29.25" customHeight="1" x14ac:dyDescent="0.25">
      <c r="A33" s="21" t="s">
        <v>27</v>
      </c>
      <c r="B33" s="22">
        <v>0</v>
      </c>
      <c r="C33" s="22">
        <v>0</v>
      </c>
      <c r="D33" s="22"/>
      <c r="E33" s="22">
        <v>0</v>
      </c>
      <c r="F33" s="22">
        <v>0</v>
      </c>
      <c r="G33" s="22"/>
      <c r="H33" s="24"/>
    </row>
    <row r="34" spans="1:8" ht="60" x14ac:dyDescent="0.25">
      <c r="A34" s="14" t="s">
        <v>44</v>
      </c>
      <c r="B34" s="22">
        <v>2000</v>
      </c>
      <c r="C34" s="22"/>
      <c r="D34" s="22"/>
      <c r="E34" s="22">
        <v>2000</v>
      </c>
      <c r="F34" s="22"/>
      <c r="G34" s="22"/>
      <c r="H34" s="24"/>
    </row>
    <row r="35" spans="1:8" ht="75.75" customHeight="1" x14ac:dyDescent="0.25">
      <c r="A35" s="14" t="s">
        <v>31</v>
      </c>
      <c r="B35" s="22">
        <v>-2000</v>
      </c>
      <c r="C35" s="22"/>
      <c r="D35" s="22"/>
      <c r="E35" s="22">
        <v>-2000</v>
      </c>
      <c r="F35" s="22"/>
      <c r="G35" s="22"/>
      <c r="H35" s="24"/>
    </row>
    <row r="36" spans="1:8" ht="33" customHeight="1" x14ac:dyDescent="0.25">
      <c r="A36" s="21" t="s">
        <v>15</v>
      </c>
      <c r="B36" s="22">
        <v>31.5</v>
      </c>
      <c r="C36" s="22">
        <v>-2113.6</v>
      </c>
      <c r="D36" s="22"/>
      <c r="E36" s="22">
        <v>1919.5</v>
      </c>
      <c r="F36" s="22">
        <v>1338.8</v>
      </c>
      <c r="G36" s="22"/>
      <c r="H36" s="24"/>
    </row>
    <row r="37" spans="1:8" ht="28.5" x14ac:dyDescent="0.25">
      <c r="A37" s="25" t="s">
        <v>36</v>
      </c>
      <c r="B37" s="26">
        <f>SUM(B33:B36)</f>
        <v>31.5</v>
      </c>
      <c r="C37" s="26">
        <f>SUM(C33:C36)</f>
        <v>-2113.6</v>
      </c>
      <c r="D37" s="26"/>
      <c r="E37" s="26">
        <f>SUM(E33:E36)</f>
        <v>1919.5</v>
      </c>
      <c r="F37" s="26">
        <f>SUM(F33:F36)</f>
        <v>1338.8</v>
      </c>
      <c r="G37" s="26"/>
      <c r="H37" s="24"/>
    </row>
    <row r="38" spans="1:8" x14ac:dyDescent="0.25">
      <c r="A38" s="7"/>
      <c r="B38" s="8"/>
      <c r="C38" s="8"/>
      <c r="D38" s="8"/>
      <c r="E38" s="8"/>
      <c r="F38" s="8"/>
      <c r="G38" s="8"/>
    </row>
    <row r="39" spans="1:8" ht="47.25" x14ac:dyDescent="0.25">
      <c r="A39" s="17" t="s">
        <v>21</v>
      </c>
      <c r="C39" s="30"/>
      <c r="D39" s="30"/>
      <c r="E39" t="s">
        <v>25</v>
      </c>
      <c r="F39" s="31" t="s">
        <v>22</v>
      </c>
      <c r="G39" s="31"/>
      <c r="H39" s="31"/>
    </row>
  </sheetData>
  <mergeCells count="11">
    <mergeCell ref="G1:H1"/>
    <mergeCell ref="A2:H2"/>
    <mergeCell ref="C39:D39"/>
    <mergeCell ref="F39:H39"/>
    <mergeCell ref="A7:H7"/>
    <mergeCell ref="A22:H22"/>
    <mergeCell ref="A32:H32"/>
    <mergeCell ref="A3:H3"/>
    <mergeCell ref="A5:A6"/>
    <mergeCell ref="B5:D5"/>
    <mergeCell ref="E5:G5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4" orientation="portrait" r:id="rId1"/>
  <rowBreaks count="1" manualBreakCount="1">
    <brk id="3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Лазарева</cp:lastModifiedBy>
  <cp:lastPrinted>2023-10-09T11:46:42Z</cp:lastPrinted>
  <dcterms:created xsi:type="dcterms:W3CDTF">2016-03-17T11:05:02Z</dcterms:created>
  <dcterms:modified xsi:type="dcterms:W3CDTF">2023-10-09T11:47:35Z</dcterms:modified>
</cp:coreProperties>
</file>